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75" windowHeight="127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<sst xmlns="http://schemas.openxmlformats.org/spreadsheetml/2006/main" count="208" uniqueCount="178">
  <si>
    <t>Taäp ñoaøn Daàu Khí Quoác Gia Vieät Nam</t>
  </si>
  <si>
    <t>Mẫu CBTT - 03</t>
  </si>
  <si>
    <t>Toång Coâng ty CP Dòch vuï Toång hôïp Daàu khí</t>
  </si>
  <si>
    <t>BAÙO CAÙO TAØI CHÍNH TOÙM TAÉT</t>
  </si>
  <si>
    <t>Quyù III naêm 2007</t>
  </si>
  <si>
    <t>I.</t>
  </si>
  <si>
    <t>BẢNG CÂN ĐỐI KẾ TOÁN</t>
  </si>
  <si>
    <t>STT</t>
  </si>
  <si>
    <t>Nội dung</t>
  </si>
  <si>
    <t>Mã số</t>
  </si>
  <si>
    <t>Thuyết minh</t>
  </si>
  <si>
    <t>Số cuối kỳ</t>
  </si>
  <si>
    <t>Số đầu năm</t>
  </si>
  <si>
    <t>TÀI SẢN</t>
  </si>
  <si>
    <t>I</t>
  </si>
  <si>
    <t>Tài sản ngắn hạn</t>
  </si>
  <si>
    <t>Tiền và các khoản tương đương tiền</t>
  </si>
  <si>
    <t xml:space="preserve">  1.Tiền </t>
  </si>
  <si>
    <t>V.01</t>
  </si>
  <si>
    <t xml:space="preserve">  2. Các khoản tương đương tiền</t>
  </si>
  <si>
    <t>Các khoản đầu tư tài chính ngắn hạn</t>
  </si>
  <si>
    <t>V.02</t>
  </si>
  <si>
    <t xml:space="preserve">  1. Đầu tư ngắn hạn</t>
  </si>
  <si>
    <t xml:space="preserve">  2. Dự phòng giảm giá CK đầu tư ngắn hạn (*)</t>
  </si>
  <si>
    <t>Các khoản phải thu ngắn hạn</t>
  </si>
  <si>
    <t xml:space="preserve">  1. Phải thu khách hàng </t>
  </si>
  <si>
    <t xml:space="preserve">  2. Trả trước cho người bán</t>
  </si>
  <si>
    <t xml:space="preserve">  3. Phải thu nội bộ</t>
  </si>
  <si>
    <t xml:space="preserve">  4. Phải thu theo tiến độ kế hoạch HĐ xây dựng</t>
  </si>
  <si>
    <t xml:space="preserve">  5. Các khoản phải thu khác</t>
  </si>
  <si>
    <t>V.03</t>
  </si>
  <si>
    <t xml:space="preserve">  6. Dự phòng các khoản phải thu khó đòi (*)</t>
  </si>
  <si>
    <t>Hàng tồn kho</t>
  </si>
  <si>
    <t xml:space="preserve">  1. Hàng tồn kho</t>
  </si>
  <si>
    <t>V.04</t>
  </si>
  <si>
    <t xml:space="preserve">  2. Dự phòng giảm giá hàng tồn kho (*)</t>
  </si>
  <si>
    <t>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</si>
  <si>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</si>
  <si>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</si>
  <si>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của Nhà nước </t>
  </si>
  <si>
    <t>V.05</t>
  </si>
  <si>
    <t xml:space="preserve">  4. Tài sản ngắn hạn khác</t>
  </si>
  <si>
    <t>II</t>
  </si>
  <si>
    <t>Tài sản dài hạn</t>
  </si>
  <si>
    <t xml:space="preserve">Các khoản phải thu dài hạn </t>
  </si>
  <si>
    <t xml:space="preserve">  1. Phải thu dài hạn của khách hàng</t>
  </si>
  <si>
    <t xml:space="preserve">  2. Vốn kinh doanh ở các đơn vị trực thuộc</t>
  </si>
  <si>
    <t xml:space="preserve">  3. Phải thu nội bộ dài hạn</t>
  </si>
  <si>
    <t>V.06</t>
  </si>
  <si>
    <t xml:space="preserve">  4. Phải thu dài hạn khác</t>
  </si>
  <si>
    <t>V.07</t>
  </si>
  <si>
    <t xml:space="preserve">  5. Dự phòng phải thu dài hạn khó đòi (*)</t>
  </si>
  <si>
    <t>Tài sản cố định</t>
  </si>
  <si>
    <t>-</t>
  </si>
  <si>
    <t>Tài sản cố định hữu hình</t>
  </si>
  <si>
    <t>V.08</t>
  </si>
  <si>
    <t xml:space="preserve">      - Nguyên giá</t>
  </si>
  <si>
    <t xml:space="preserve">      - Giá trị hao mòn luỹ kế (*)</t>
  </si>
  <si>
    <t>Tài sản cố định thuê tài chính</t>
  </si>
  <si>
    <t>V.09</t>
  </si>
  <si>
    <t>Tài sản cố định vô hình</t>
  </si>
  <si>
    <t>V.10</t>
  </si>
  <si>
    <t>Chi phí xây dựng cơ bản dở dang</t>
  </si>
  <si>
    <t>V.11</t>
  </si>
  <si>
    <t>Bất động sản đầu tư</t>
  </si>
  <si>
    <t>V.12</t>
  </si>
  <si>
    <t>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</si>
  <si>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</si>
  <si>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</si>
  <si>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</si>
  <si>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</si>
  <si>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CK đầu tư dài hạn (*)</t>
  </si>
  <si>
    <t>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</si>
  <si>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</si>
  <si>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</si>
  <si>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</si>
  <si>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</si>
  <si>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</si>
  <si>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III</t>
  </si>
  <si>
    <t>TỔNG CỘNG TÀI SẢN</t>
  </si>
  <si>
    <t>NGUỒN VỐN</t>
  </si>
  <si>
    <t>IV</t>
  </si>
  <si>
    <t>Nợ phải trả</t>
  </si>
  <si>
    <t>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</si>
  <si>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</si>
  <si>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</si>
  <si>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</si>
  <si>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</si>
  <si>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</si>
  <si>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</si>
  <si>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công nhân viên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</si>
  <si>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</si>
  <si>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</si>
  <si>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</si>
  <si>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</si>
  <si>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khác</t>
  </si>
  <si>
    <t>V.18</t>
  </si>
  <si>
    <t xml:space="preserve">  10. Dự phòng phải trả ngắn hạn</t>
  </si>
  <si>
    <t>Nợ dài hạn</t>
  </si>
  <si>
    <t xml:space="preserve">  1. Phải trả dài hạn người bán 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</si>
  <si>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</si>
  <si>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</si>
  <si>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</si>
  <si>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</si>
  <si>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</si>
  <si>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</si>
  <si>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</si>
  <si>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 Dự phòng phải trả dài hạn</t>
  </si>
  <si>
    <t>V</t>
  </si>
  <si>
    <t>Vốn chủ sở hữu</t>
  </si>
  <si>
    <t>V.22</t>
  </si>
  <si>
    <t>Vốn đầu tư của chủ sở hữu</t>
  </si>
  <si>
    <t>Thặng dư vốn cổ phần</t>
  </si>
  <si>
    <t>Vốn khác của chủ sở hữu</t>
  </si>
  <si>
    <t>Cổ phiếu ngân quỹ</t>
  </si>
  <si>
    <t>Chênh lệch đánh giá lại tài sản</t>
  </si>
  <si>
    <t>Chênh lệch tỷ giá hối đoái</t>
  </si>
  <si>
    <t xml:space="preserve">Quỹ đầu tư phát triển </t>
  </si>
  <si>
    <t>Quỹ dự phòng tài chính</t>
  </si>
  <si>
    <t>Quỹ khác thuộc vốn chủ sở hữu</t>
  </si>
  <si>
    <t>Lợi nhuận chưa phân phối</t>
  </si>
  <si>
    <t>Quỹ đầu tư xây dựng cơ bản</t>
  </si>
  <si>
    <t>Nguồn kinh phí và quỹ khác</t>
  </si>
  <si>
    <t>Quỹ khen thưởng, phúc lợi</t>
  </si>
  <si>
    <t xml:space="preserve">Nguồn kinh phí </t>
  </si>
  <si>
    <t>V.23</t>
  </si>
  <si>
    <t>Nguồn kinh phí đã hình thành TSCĐ</t>
  </si>
  <si>
    <t>VI</t>
  </si>
  <si>
    <t>TỔNG CỘNG NGUỒN VỐN</t>
  </si>
  <si>
    <t>TAØI KHOAÛN NGOAØI BAÛNG</t>
  </si>
  <si>
    <t>NOÄI DUNG</t>
  </si>
  <si>
    <t>Taøi saûn coá ñònh thueâ ngoaøi</t>
  </si>
  <si>
    <t>Vaät tö haøng hoaù nhaän giöõ hoä, nhaän gia coâng</t>
  </si>
  <si>
    <t>Haøng hoaù nhaän baùn hoä, kyù göûi</t>
  </si>
  <si>
    <t>Nôï khoù ñoøi ñaõ xöû lyù</t>
  </si>
  <si>
    <t>Ngoaïi teä caùc loaïi :</t>
  </si>
  <si>
    <t xml:space="preserve"> - USD</t>
  </si>
  <si>
    <t xml:space="preserve"> - Baûng Anh</t>
  </si>
  <si>
    <t xml:space="preserve"> - Euro</t>
  </si>
  <si>
    <t xml:space="preserve"> - Yeân Nhaät</t>
  </si>
  <si>
    <t>Haïn möùc kinh phí</t>
  </si>
  <si>
    <t>Nguoàn voán khaáu hao cô baûn</t>
  </si>
  <si>
    <t>II.</t>
  </si>
  <si>
    <t>KEÁT QUAÛ HOAÏT ÑOÄNG KINH DOANH</t>
  </si>
  <si>
    <t>Chæ tieâu</t>
  </si>
  <si>
    <t>Maõ
soá</t>
  </si>
  <si>
    <t>Thuyeát 
minh</t>
  </si>
  <si>
    <t>Kyø baùo caùo</t>
  </si>
  <si>
    <t>Luõy keá</t>
  </si>
  <si>
    <t>test</t>
  </si>
  <si>
    <t>Doanh thu baùn haøng vaø cung caáp dòch vuï</t>
  </si>
  <si>
    <t>VI.25</t>
  </si>
  <si>
    <t>Caùc khoaûn giaõm tröø doanh thu</t>
  </si>
  <si>
    <t>Doanh thu thuaàn veà baùn haøng &amp; cung caáp dòch vuï</t>
  </si>
  <si>
    <t>Giaù voán haøng baùn</t>
  </si>
  <si>
    <t>VI.27</t>
  </si>
  <si>
    <t>Lôïi nhuaän goäp veà baùn haøng &amp; cung caáp dòch vuï</t>
  </si>
  <si>
    <t>Doanh thu hoaït ñoäng taøi chính</t>
  </si>
  <si>
    <t>VI.26</t>
  </si>
  <si>
    <t>Chi phí taøi chính</t>
  </si>
  <si>
    <t>VI.28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</si>
  <si>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</si>
  <si>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</si>
  <si>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</si>
  <si>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</si>
  <si>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</si>
  <si>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>Lôïi nhuaän khaùc</t>
  </si>
  <si>
    <t xml:space="preserve">Toång lôïi nhuaän keá toaùn tröôùc thueá </t>
  </si>
  <si>
    <t>Chi phí thueá TNDN hieän haønh</t>
  </si>
  <si>
    <t>VI.30</t>
  </si>
  <si>
    <t>Chi phí thueá TNDN hoaõn laïi</t>
  </si>
  <si>
    <t>VI.31</t>
  </si>
  <si>
    <t>Lôïi nhuaän sau thueá thu nhaäp doanh nghieäp</t>
  </si>
  <si>
    <t>Laõi cô baûn treân coå phieáu</t>
  </si>
  <si>
    <t>III.</t>
  </si>
  <si>
    <t>CAÙC CHÆ TIEÂU TAØI CHÍNH CÔ BAÛN</t>
  </si>
  <si>
    <t>Ngaøy 28   thaùng  01  naêm  2008</t>
  </si>
  <si>
    <t>TOÅNG GIAÙM ÑOÁC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</si>
</sst>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0"/>
  </numFmts>
  <fonts count="23">
    <font>
      <sz val="10"/>
      <name val="Arial"/>
      <family val="0"/>
    </font>
    <font>
      <b/>
      <sz val="11"/>
      <color indexed="8"/>
      <name val="VNI-Times"/>
      <family val="0"/>
    </font>
    <font>
      <b/>
      <sz val="9"/>
      <name val="VNI-Avo"/>
      <family val="0"/>
    </font>
    <font>
      <b/>
      <sz val="9"/>
      <name val="VNI-Times"/>
      <family val="0"/>
    </font>
    <font>
      <b/>
      <sz val="10"/>
      <name val="VNI-Times"/>
      <family val="0"/>
    </font>
    <font>
      <sz val="9"/>
      <name val="VNI-Avo"/>
      <family val="0"/>
    </font>
    <font>
      <b/>
      <sz val="16"/>
      <name val="VNI-Times"/>
      <family val="0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Vni-avo"/>
      <family val="0"/>
    </font>
    <font>
      <b/>
      <sz val="10"/>
      <name val="VNI-Avo"/>
      <family val="0"/>
    </font>
    <font>
      <sz val="10"/>
      <name val="VNI-Avo"/>
      <family val="0"/>
    </font>
    <font>
      <sz val="10"/>
      <color indexed="9"/>
      <name val="VNI-Avo"/>
      <family val="0"/>
    </font>
    <font>
      <b/>
      <sz val="12"/>
      <name val="VNI-Times"/>
      <family val="0"/>
    </font>
    <font>
      <sz val="12"/>
      <name val="VNI-Times"/>
      <family val="0"/>
    </font>
    <font>
      <sz val="12"/>
      <color indexed="8"/>
      <name val="VNI-Times"/>
      <family val="0"/>
    </font>
    <font>
      <sz val="12"/>
      <color indexed="10"/>
      <name val="VNI-Times"/>
      <family val="0"/>
    </font>
    <font>
      <b/>
      <sz val="12"/>
      <color indexed="8"/>
      <name val="VNI-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2" fillId="0" borderId="0" xfId="15" applyNumberFormat="1" applyFont="1" applyAlignment="1">
      <alignment/>
    </xf>
    <xf numFmtId="3" fontId="3" fillId="0" borderId="0" xfId="15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15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1" xfId="15" applyNumberFormat="1" applyFont="1" applyBorder="1" applyAlignment="1">
      <alignment horizontal="center" vertical="center" wrapText="1"/>
    </xf>
    <xf numFmtId="3" fontId="10" fillId="0" borderId="2" xfId="15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4" xfId="1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3" fontId="11" fillId="0" borderId="2" xfId="15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left" indent="1"/>
    </xf>
    <xf numFmtId="0" fontId="10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center" vertical="top" wrapText="1"/>
    </xf>
    <xf numFmtId="164" fontId="10" fillId="0" borderId="5" xfId="15" applyNumberFormat="1" applyFont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164" fontId="11" fillId="0" borderId="6" xfId="15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0" fillId="0" borderId="6" xfId="0" applyBorder="1" applyAlignment="1">
      <alignment horizontal="left" indent="1"/>
    </xf>
    <xf numFmtId="0" fontId="10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top" wrapText="1"/>
    </xf>
    <xf numFmtId="164" fontId="10" fillId="0" borderId="6" xfId="15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0" fillId="0" borderId="6" xfId="0" applyBorder="1" applyAlignment="1">
      <alignment horizontal="right"/>
    </xf>
    <xf numFmtId="0" fontId="11" fillId="0" borderId="6" xfId="0" applyFont="1" applyBorder="1" applyAlignment="1">
      <alignment horizontal="left" vertical="top" wrapText="1" indent="1"/>
    </xf>
    <xf numFmtId="3" fontId="0" fillId="0" borderId="0" xfId="0" applyNumberFormat="1" applyAlignment="1">
      <alignment/>
    </xf>
    <xf numFmtId="0" fontId="1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indent="1"/>
    </xf>
    <xf numFmtId="0" fontId="10" fillId="0" borderId="6" xfId="0" applyFont="1" applyBorder="1" applyAlignment="1">
      <alignment horizontal="justify"/>
    </xf>
    <xf numFmtId="164" fontId="9" fillId="0" borderId="6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inden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64" fontId="10" fillId="0" borderId="7" xfId="15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3" fontId="10" fillId="0" borderId="0" xfId="15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8" xfId="0" applyFont="1" applyBorder="1" applyAlignment="1">
      <alignment/>
    </xf>
    <xf numFmtId="164" fontId="16" fillId="0" borderId="8" xfId="15" applyNumberFormat="1" applyFont="1" applyBorder="1" applyAlignment="1">
      <alignment/>
    </xf>
    <xf numFmtId="164" fontId="17" fillId="0" borderId="8" xfId="15" applyNumberFormat="1" applyFont="1" applyBorder="1" applyAlignment="1">
      <alignment/>
    </xf>
    <xf numFmtId="0" fontId="16" fillId="0" borderId="6" xfId="0" applyFont="1" applyBorder="1" applyAlignment="1">
      <alignment/>
    </xf>
    <xf numFmtId="164" fontId="16" fillId="0" borderId="6" xfId="15" applyNumberFormat="1" applyFont="1" applyBorder="1" applyAlignment="1">
      <alignment/>
    </xf>
    <xf numFmtId="165" fontId="11" fillId="0" borderId="6" xfId="15" applyNumberFormat="1" applyFont="1" applyBorder="1" applyAlignment="1">
      <alignment vertical="top" wrapText="1"/>
    </xf>
    <xf numFmtId="43" fontId="16" fillId="0" borderId="8" xfId="15" applyNumberFormat="1" applyFont="1" applyBorder="1" applyAlignment="1">
      <alignment/>
    </xf>
    <xf numFmtId="0" fontId="16" fillId="0" borderId="7" xfId="0" applyFont="1" applyBorder="1" applyAlignment="1">
      <alignment/>
    </xf>
    <xf numFmtId="164" fontId="16" fillId="0" borderId="7" xfId="15" applyNumberFormat="1" applyFont="1" applyBorder="1" applyAlignment="1">
      <alignment/>
    </xf>
    <xf numFmtId="164" fontId="17" fillId="0" borderId="7" xfId="15" applyNumberFormat="1" applyFont="1" applyBorder="1" applyAlignment="1">
      <alignment/>
    </xf>
    <xf numFmtId="0" fontId="16" fillId="0" borderId="4" xfId="0" applyFont="1" applyBorder="1" applyAlignment="1">
      <alignment/>
    </xf>
    <xf numFmtId="164" fontId="16" fillId="0" borderId="4" xfId="15" applyNumberFormat="1" applyFont="1" applyBorder="1" applyAlignment="1">
      <alignment/>
    </xf>
    <xf numFmtId="4" fontId="9" fillId="0" borderId="0" xfId="15" applyNumberFormat="1" applyFont="1" applyAlignment="1">
      <alignment/>
    </xf>
    <xf numFmtId="0" fontId="1" fillId="0" borderId="0" xfId="0" applyFont="1" applyAlignment="1">
      <alignment/>
    </xf>
    <xf numFmtId="4" fontId="7" fillId="0" borderId="0" xfId="15" applyNumberFormat="1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left" indent="1"/>
    </xf>
    <xf numFmtId="166" fontId="19" fillId="0" borderId="8" xfId="0" applyNumberFormat="1" applyFont="1" applyBorder="1" applyAlignment="1">
      <alignment horizontal="center"/>
    </xf>
    <xf numFmtId="166" fontId="20" fillId="0" borderId="8" xfId="0" applyNumberFormat="1" applyFont="1" applyBorder="1" applyAlignment="1">
      <alignment horizontal="center"/>
    </xf>
    <xf numFmtId="164" fontId="19" fillId="0" borderId="8" xfId="15" applyNumberFormat="1" applyFon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left" indent="1"/>
    </xf>
    <xf numFmtId="166" fontId="19" fillId="0" borderId="6" xfId="0" applyNumberFormat="1" applyFont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164" fontId="19" fillId="0" borderId="6" xfId="15" applyNumberFormat="1" applyFont="1" applyBorder="1" applyAlignment="1">
      <alignment horizontal="center"/>
    </xf>
    <xf numFmtId="164" fontId="21" fillId="0" borderId="6" xfId="15" applyNumberFormat="1" applyFont="1" applyBorder="1" applyAlignment="1">
      <alignment horizontal="center"/>
    </xf>
    <xf numFmtId="0" fontId="20" fillId="0" borderId="6" xfId="0" applyFont="1" applyBorder="1" applyAlignment="1">
      <alignment horizontal="left" indent="1"/>
    </xf>
    <xf numFmtId="3" fontId="0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166" fontId="19" fillId="0" borderId="7" xfId="0" applyNumberFormat="1" applyFont="1" applyBorder="1" applyAlignment="1">
      <alignment horizontal="center"/>
    </xf>
    <xf numFmtId="164" fontId="21" fillId="0" borderId="7" xfId="15" applyNumberFormat="1" applyFont="1" applyBorder="1" applyAlignment="1">
      <alignment horizontal="center"/>
    </xf>
    <xf numFmtId="0" fontId="20" fillId="0" borderId="0" xfId="0" applyFont="1" applyAlignment="1">
      <alignment/>
    </xf>
    <xf numFmtId="164" fontId="4" fillId="0" borderId="0" xfId="15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_SHARE\Congty\Quyettoan\Nam%202007\Quy%204%202007\Bao%20cao%20theo%20QD%2015%20BTC%20Quy%204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_SHARE\Congty\Quyettoan\Nam%202007\Quy%204%202007\Bao%20cao%20KQKD_Q4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CDKT_VP"/>
      <sheetName val="Daunam"/>
      <sheetName val="Cuoiky"/>
      <sheetName val="CNNB"/>
      <sheetName val="Thuyet minh_Trang 1"/>
      <sheetName val="Tminh_Trang 2"/>
      <sheetName val="TSCD_1"/>
      <sheetName val="XN BIEN"/>
      <sheetName val="DKVT"/>
      <sheetName val="CUNL"/>
      <sheetName val="KSDK"/>
      <sheetName val="XNTM"/>
      <sheetName val="DKSG"/>
      <sheetName val="CNQN"/>
      <sheetName val="BINHKHI"/>
      <sheetName val="NOKIA"/>
      <sheetName val="VPCT"/>
      <sheetName val="TSCD_2"/>
      <sheetName val="TSCD_3"/>
      <sheetName val="XNTM_2"/>
      <sheetName val="CNQN 2"/>
      <sheetName val="Nokia_2"/>
      <sheetName val="VPCT_2"/>
      <sheetName val="XDCB DD"/>
      <sheetName val="BDS DT"/>
      <sheetName val="Muc 13 den 18"/>
      <sheetName val="Noi bo"/>
      <sheetName val="Thue TC"/>
      <sheetName val="Muc 21"/>
      <sheetName val="Von CSH"/>
      <sheetName val="Von khac"/>
      <sheetName val="Doanh thu_Chi phi"/>
      <sheetName val="Vo CSH_VP"/>
      <sheetName val="DT_chi phi_VP"/>
      <sheetName val="Sheet5"/>
    </sheetNames>
    <sheetDataSet>
      <sheetData sheetId="0">
        <row r="12">
          <cell r="D12">
            <v>40382554147</v>
          </cell>
        </row>
        <row r="15">
          <cell r="D15">
            <v>16518537059</v>
          </cell>
        </row>
        <row r="18">
          <cell r="D18">
            <v>381071319454</v>
          </cell>
        </row>
        <row r="25">
          <cell r="D25">
            <v>462886726425</v>
          </cell>
        </row>
        <row r="28">
          <cell r="D28">
            <v>46274862995</v>
          </cell>
        </row>
        <row r="34">
          <cell r="D34">
            <v>407946899</v>
          </cell>
        </row>
        <row r="41">
          <cell r="D41">
            <v>130468499085</v>
          </cell>
        </row>
        <row r="47">
          <cell r="D47">
            <v>102607178451</v>
          </cell>
        </row>
        <row r="50">
          <cell r="D50">
            <v>30146370168</v>
          </cell>
        </row>
        <row r="59">
          <cell r="D59">
            <v>5891623334</v>
          </cell>
        </row>
        <row r="69">
          <cell r="D69">
            <v>673143369355</v>
          </cell>
        </row>
        <row r="80">
          <cell r="D80">
            <v>1281105949</v>
          </cell>
        </row>
        <row r="90">
          <cell r="D90">
            <v>482535000000</v>
          </cell>
        </row>
        <row r="92">
          <cell r="D92">
            <v>55103696</v>
          </cell>
        </row>
        <row r="99">
          <cell r="D99">
            <v>53209504553</v>
          </cell>
        </row>
        <row r="102">
          <cell r="D102">
            <v>6431534464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QKD_KN"/>
      <sheetName val="KQKD_LK"/>
      <sheetName val="KQDV_KN"/>
      <sheetName val="KQKD_Qui I"/>
      <sheetName val="KQDV_LK"/>
      <sheetName val="KQNV_KN"/>
      <sheetName val="KQNV_Qui I"/>
      <sheetName val="KQNV_LK"/>
      <sheetName val="Sheet1"/>
      <sheetName val="CPDV_THOP Qui I"/>
      <sheetName val="CPDV_KT"/>
      <sheetName val="CPDV_KN"/>
      <sheetName val="CPDV_LK"/>
      <sheetName val="CPNV_KT"/>
      <sheetName val="CPNV_KN"/>
      <sheetName val="CPNV_LK"/>
      <sheetName val="BIEN_KT"/>
      <sheetName val="BIEN_KN"/>
      <sheetName val="BIEN_LK"/>
      <sheetName val="DKVT_KT"/>
      <sheetName val="DKVT_KN"/>
      <sheetName val="DKVT_LK"/>
      <sheetName val="CUNL_KT"/>
      <sheetName val="CUNL_KN"/>
      <sheetName val="CUNL_LK"/>
      <sheetName val="KSDK_KT"/>
      <sheetName val="KSDK_KN"/>
      <sheetName val="KSDK_LK"/>
      <sheetName val="DKSG_KT"/>
      <sheetName val="DKSG_KN"/>
      <sheetName val="DKSG_LK"/>
      <sheetName val="XNTM_KT"/>
      <sheetName val="XNTM_KN"/>
      <sheetName val="XNTM_LK"/>
      <sheetName val="CNQN_KT"/>
      <sheetName val="CNQN_KN"/>
      <sheetName val="CNQN_LK"/>
      <sheetName val="NMBK_KT"/>
      <sheetName val="NMBK_KN"/>
      <sheetName val="NMBK_LK"/>
      <sheetName val="Nokia_KT"/>
      <sheetName val="Nokia_KN"/>
      <sheetName val="Nokia_LK"/>
      <sheetName val="VPCT_KT"/>
      <sheetName val="VPCT_KN"/>
      <sheetName val="VPCT_LK"/>
      <sheetName val="KQKD_VP_KT"/>
      <sheetName val="KQKD_VP_KN"/>
      <sheetName val="KQKD_VP_LK"/>
      <sheetName val="CPVP_KT"/>
      <sheetName val="CPVP_KN"/>
      <sheetName val="CPVP_LK"/>
      <sheetName val="KQKD_VP_BC"/>
      <sheetName val="Sheet2"/>
    </sheetNames>
    <sheetDataSet>
      <sheetData sheetId="0">
        <row r="5">
          <cell r="D5">
            <v>1033122023532</v>
          </cell>
        </row>
        <row r="6">
          <cell r="D6">
            <v>14918491366</v>
          </cell>
        </row>
        <row r="12">
          <cell r="D12">
            <v>936810838767</v>
          </cell>
        </row>
        <row r="14">
          <cell r="D14">
            <v>15273489454</v>
          </cell>
        </row>
        <row r="16">
          <cell r="D16">
            <v>20104786873</v>
          </cell>
        </row>
        <row r="18">
          <cell r="D18">
            <v>38639347254</v>
          </cell>
        </row>
        <row r="19">
          <cell r="D19">
            <v>24427692161</v>
          </cell>
        </row>
        <row r="21">
          <cell r="D21">
            <v>3704770153</v>
          </cell>
        </row>
        <row r="22">
          <cell r="D22">
            <v>877222210</v>
          </cell>
        </row>
      </sheetData>
      <sheetData sheetId="1">
        <row r="5">
          <cell r="F5">
            <v>2538164495593</v>
          </cell>
        </row>
        <row r="6">
          <cell r="F6">
            <v>23378030375</v>
          </cell>
        </row>
        <row r="12">
          <cell r="F12">
            <v>2293375155751</v>
          </cell>
        </row>
        <row r="14">
          <cell r="F14">
            <v>32434232279</v>
          </cell>
        </row>
        <row r="16">
          <cell r="F16">
            <v>42300190083</v>
          </cell>
        </row>
        <row r="18">
          <cell r="F18">
            <v>132553550671</v>
          </cell>
        </row>
        <row r="19">
          <cell r="F19">
            <v>32950992011</v>
          </cell>
        </row>
        <row r="21">
          <cell r="F21">
            <v>7339075315</v>
          </cell>
        </row>
        <row r="22">
          <cell r="F22">
            <v>988278171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95">
      <selection activeCell="K52" sqref="K52"/>
    </sheetView>
  </sheetViews>
  <sheetFormatPr defaultColWidth="9.140625" defaultRowHeight="12.75"/>
  <cols>
    <col min="1" max="1" width="6.00390625" style="2" customWidth="1"/>
    <col min="2" max="2" width="40.7109375" style="2" customWidth="1"/>
    <col min="3" max="4" width="0" style="2" hidden="1" customWidth="1"/>
    <col min="5" max="6" width="23.7109375" style="11" bestFit="1" customWidth="1"/>
    <col min="7" max="7" width="9.140625" style="2" customWidth="1"/>
    <col min="8" max="8" width="26.140625" style="2" hidden="1" customWidth="1"/>
    <col min="9" max="16384" width="9.140625" style="2" customWidth="1"/>
  </cols>
  <sheetData>
    <row r="1" spans="1:6" ht="18">
      <c r="A1" s="1" t="s">
        <v>0</v>
      </c>
      <c r="E1" s="3"/>
      <c r="F1" s="4" t="s">
        <v>1</v>
      </c>
    </row>
    <row r="2" spans="1:6" ht="15.75">
      <c r="A2" s="5" t="s">
        <v>2</v>
      </c>
      <c r="E2" s="6"/>
      <c r="F2" s="6"/>
    </row>
    <row r="3" spans="2:6" ht="23.25">
      <c r="B3" s="7" t="s">
        <v>3</v>
      </c>
      <c r="C3" s="7"/>
      <c r="D3" s="7"/>
      <c r="E3" s="7"/>
      <c r="F3" s="7"/>
    </row>
    <row r="4" spans="2:6" ht="15.75">
      <c r="B4" s="8" t="s">
        <v>4</v>
      </c>
      <c r="C4" s="8"/>
      <c r="D4" s="8"/>
      <c r="E4" s="8"/>
      <c r="F4" s="8"/>
    </row>
    <row r="5" spans="1:2" ht="15">
      <c r="A5" s="9" t="s">
        <v>5</v>
      </c>
      <c r="B5" s="10" t="s">
        <v>6</v>
      </c>
    </row>
    <row r="6" spans="1:6" ht="12.75" customHeight="1">
      <c r="A6" s="12" t="s">
        <v>7</v>
      </c>
      <c r="B6" s="13" t="s">
        <v>8</v>
      </c>
      <c r="C6" s="13" t="s">
        <v>9</v>
      </c>
      <c r="D6" s="13" t="s">
        <v>10</v>
      </c>
      <c r="E6" s="14" t="s">
        <v>11</v>
      </c>
      <c r="F6" s="15" t="s">
        <v>12</v>
      </c>
    </row>
    <row r="7" spans="1:6" ht="12" customHeight="1">
      <c r="A7" s="12"/>
      <c r="B7" s="16" t="s">
        <v>13</v>
      </c>
      <c r="C7" s="16"/>
      <c r="D7" s="16"/>
      <c r="E7" s="14"/>
      <c r="F7" s="17"/>
    </row>
    <row r="8" spans="2:6" ht="15.75" hidden="1">
      <c r="B8" s="18">
        <v>1</v>
      </c>
      <c r="C8" s="18">
        <v>2</v>
      </c>
      <c r="D8" s="18">
        <v>3</v>
      </c>
      <c r="E8" s="19">
        <v>4</v>
      </c>
      <c r="F8" s="19">
        <v>5</v>
      </c>
    </row>
    <row r="9" spans="1:6" s="9" customFormat="1" ht="15.75">
      <c r="A9" s="20" t="s">
        <v>14</v>
      </c>
      <c r="B9" s="21" t="s">
        <v>15</v>
      </c>
      <c r="C9" s="22">
        <v>100</v>
      </c>
      <c r="D9" s="22"/>
      <c r="E9" s="23">
        <f>SUM(E10:E26)</f>
        <v>947134000080</v>
      </c>
      <c r="F9" s="23">
        <v>319099222645</v>
      </c>
    </row>
    <row r="10" spans="1:6" s="28" customFormat="1" ht="15.75">
      <c r="A10" s="24">
        <v>1</v>
      </c>
      <c r="B10" s="25" t="s">
        <v>16</v>
      </c>
      <c r="C10" s="26">
        <v>110</v>
      </c>
      <c r="D10" s="26"/>
      <c r="E10" s="27">
        <f>+'[1]CDKT'!D12</f>
        <v>40382554147</v>
      </c>
      <c r="F10" s="27">
        <v>18993058721</v>
      </c>
    </row>
    <row r="11" spans="1:6" s="28" customFormat="1" ht="15.75" hidden="1">
      <c r="A11" s="24"/>
      <c r="B11" s="25" t="s">
        <v>17</v>
      </c>
      <c r="C11" s="26">
        <v>111</v>
      </c>
      <c r="D11" s="26" t="s">
        <v>18</v>
      </c>
      <c r="E11" s="27"/>
      <c r="F11" s="27">
        <v>18993058721</v>
      </c>
    </row>
    <row r="12" spans="1:6" s="28" customFormat="1" ht="15.75" hidden="1">
      <c r="A12" s="24"/>
      <c r="B12" s="25" t="s">
        <v>19</v>
      </c>
      <c r="C12" s="26">
        <v>112</v>
      </c>
      <c r="D12" s="26"/>
      <c r="E12" s="27"/>
      <c r="F12" s="27">
        <v>0</v>
      </c>
    </row>
    <row r="13" spans="1:6" s="28" customFormat="1" ht="15.75">
      <c r="A13" s="24">
        <v>2</v>
      </c>
      <c r="B13" s="25" t="s">
        <v>20</v>
      </c>
      <c r="C13" s="26">
        <v>120</v>
      </c>
      <c r="D13" s="26" t="s">
        <v>21</v>
      </c>
      <c r="E13" s="27">
        <f>+'[1]CDKT'!$D$15</f>
        <v>16518537059</v>
      </c>
      <c r="F13" s="27">
        <v>180000000000</v>
      </c>
    </row>
    <row r="14" spans="1:6" s="28" customFormat="1" ht="15.75" hidden="1">
      <c r="A14" s="24"/>
      <c r="B14" s="25" t="s">
        <v>22</v>
      </c>
      <c r="C14" s="26">
        <v>121</v>
      </c>
      <c r="D14" s="26"/>
      <c r="E14" s="27"/>
      <c r="F14" s="27">
        <v>180000000000</v>
      </c>
    </row>
    <row r="15" spans="1:6" s="28" customFormat="1" ht="31.5" hidden="1">
      <c r="A15" s="24"/>
      <c r="B15" s="25" t="s">
        <v>23</v>
      </c>
      <c r="C15" s="26">
        <v>129</v>
      </c>
      <c r="D15" s="26"/>
      <c r="E15" s="27"/>
      <c r="F15" s="27">
        <v>0</v>
      </c>
    </row>
    <row r="16" spans="1:6" s="28" customFormat="1" ht="15.75">
      <c r="A16" s="24">
        <v>3</v>
      </c>
      <c r="B16" s="25" t="s">
        <v>24</v>
      </c>
      <c r="C16" s="26">
        <v>130</v>
      </c>
      <c r="D16" s="26"/>
      <c r="E16" s="27">
        <f>+'[1]CDKT'!$D$18</f>
        <v>381071319454</v>
      </c>
      <c r="F16" s="27">
        <v>67077524870</v>
      </c>
    </row>
    <row r="17" spans="1:6" s="28" customFormat="1" ht="15.75" hidden="1">
      <c r="A17" s="24"/>
      <c r="B17" s="25" t="s">
        <v>25</v>
      </c>
      <c r="C17" s="26">
        <v>131</v>
      </c>
      <c r="D17" s="26"/>
      <c r="E17" s="27"/>
      <c r="F17" s="27">
        <v>41064650015</v>
      </c>
    </row>
    <row r="18" spans="1:6" s="28" customFormat="1" ht="15.75" hidden="1">
      <c r="A18" s="24"/>
      <c r="B18" s="25" t="s">
        <v>26</v>
      </c>
      <c r="C18" s="26">
        <v>132</v>
      </c>
      <c r="D18" s="26"/>
      <c r="E18" s="27"/>
      <c r="F18" s="27">
        <v>16716823361</v>
      </c>
    </row>
    <row r="19" spans="1:6" s="28" customFormat="1" ht="15.75" hidden="1">
      <c r="A19" s="24"/>
      <c r="B19" s="25" t="s">
        <v>27</v>
      </c>
      <c r="C19" s="26">
        <v>133</v>
      </c>
      <c r="D19" s="26"/>
      <c r="E19" s="27"/>
      <c r="F19" s="27">
        <v>0</v>
      </c>
    </row>
    <row r="20" spans="1:6" s="28" customFormat="1" ht="31.5" hidden="1">
      <c r="A20" s="24"/>
      <c r="B20" s="25" t="s">
        <v>28</v>
      </c>
      <c r="C20" s="26">
        <v>134</v>
      </c>
      <c r="D20" s="26"/>
      <c r="E20" s="27"/>
      <c r="F20" s="27">
        <v>0</v>
      </c>
    </row>
    <row r="21" spans="1:6" s="28" customFormat="1" ht="15.75" hidden="1">
      <c r="A21" s="24"/>
      <c r="B21" s="25" t="s">
        <v>29</v>
      </c>
      <c r="C21" s="26">
        <v>135</v>
      </c>
      <c r="D21" s="26" t="s">
        <v>30</v>
      </c>
      <c r="E21" s="27"/>
      <c r="F21" s="27">
        <v>15823175868</v>
      </c>
    </row>
    <row r="22" spans="1:6" s="28" customFormat="1" ht="31.5" hidden="1">
      <c r="A22" s="24"/>
      <c r="B22" s="25" t="s">
        <v>31</v>
      </c>
      <c r="C22" s="26">
        <v>139</v>
      </c>
      <c r="D22" s="26"/>
      <c r="E22" s="27"/>
      <c r="F22" s="27"/>
    </row>
    <row r="23" spans="1:6" s="28" customFormat="1" ht="15.75">
      <c r="A23" s="24">
        <v>4</v>
      </c>
      <c r="B23" s="25" t="s">
        <v>32</v>
      </c>
      <c r="C23" s="26">
        <v>140</v>
      </c>
      <c r="D23" s="26"/>
      <c r="E23" s="27">
        <f>+'[1]CDKT'!$D$25</f>
        <v>462886726425</v>
      </c>
      <c r="F23" s="27">
        <v>43338059634</v>
      </c>
    </row>
    <row r="24" spans="1:6" s="28" customFormat="1" ht="15.75" hidden="1">
      <c r="A24" s="24"/>
      <c r="B24" s="25" t="s">
        <v>33</v>
      </c>
      <c r="C24" s="26">
        <v>141</v>
      </c>
      <c r="D24" s="26" t="s">
        <v>34</v>
      </c>
      <c r="E24" s="27"/>
      <c r="F24" s="27">
        <v>44043226275</v>
      </c>
    </row>
    <row r="25" spans="1:6" s="28" customFormat="1" ht="15.75" hidden="1">
      <c r="A25" s="24"/>
      <c r="B25" s="25" t="s">
        <v>35</v>
      </c>
      <c r="C25" s="26">
        <v>149</v>
      </c>
      <c r="D25" s="26"/>
      <c r="E25" s="27"/>
      <c r="F25" s="27">
        <v>-101796450</v>
      </c>
    </row>
    <row r="26" spans="1:6" s="28" customFormat="1" ht="15.75">
      <c r="A26" s="24">
        <v>5</v>
      </c>
      <c r="B26" s="25" t="s">
        <v>36</v>
      </c>
      <c r="C26" s="26">
        <v>150</v>
      </c>
      <c r="D26" s="26"/>
      <c r="E26" s="27">
        <f>+'[1]CDKT'!$D$28</f>
        <v>46274862995</v>
      </c>
      <c r="F26" s="27">
        <v>9690579420</v>
      </c>
    </row>
    <row r="27" spans="1:6" ht="15.75" hidden="1">
      <c r="A27" s="29"/>
      <c r="B27" s="30" t="s">
        <v>37</v>
      </c>
      <c r="C27" s="26">
        <v>151</v>
      </c>
      <c r="D27" s="26"/>
      <c r="E27" s="27">
        <v>2200192369</v>
      </c>
      <c r="F27" s="27">
        <v>346252750</v>
      </c>
    </row>
    <row r="28" spans="1:6" ht="15.75" hidden="1">
      <c r="A28" s="29"/>
      <c r="B28" s="30" t="s">
        <v>38</v>
      </c>
      <c r="C28" s="26">
        <v>152</v>
      </c>
      <c r="D28" s="26"/>
      <c r="E28" s="27">
        <v>22244190734</v>
      </c>
      <c r="F28" s="27">
        <v>9175186370</v>
      </c>
    </row>
    <row r="29" spans="1:6" ht="30" hidden="1">
      <c r="A29" s="29"/>
      <c r="B29" s="31" t="s">
        <v>39</v>
      </c>
      <c r="C29" s="26">
        <v>154</v>
      </c>
      <c r="D29" s="26" t="s">
        <v>40</v>
      </c>
      <c r="E29" s="27">
        <v>201937952</v>
      </c>
      <c r="F29" s="27">
        <v>26846783</v>
      </c>
    </row>
    <row r="30" spans="1:6" ht="15.75" hidden="1">
      <c r="A30" s="29"/>
      <c r="B30" s="30" t="s">
        <v>41</v>
      </c>
      <c r="C30" s="26">
        <v>158</v>
      </c>
      <c r="D30" s="26"/>
      <c r="E30" s="27">
        <v>4248881413</v>
      </c>
      <c r="F30" s="27">
        <v>1079148902</v>
      </c>
    </row>
    <row r="31" spans="1:6" ht="15.75">
      <c r="A31" s="32" t="s">
        <v>42</v>
      </c>
      <c r="B31" s="33" t="s">
        <v>43</v>
      </c>
      <c r="C31" s="34">
        <v>200</v>
      </c>
      <c r="D31" s="34"/>
      <c r="E31" s="35">
        <f>SUM(E32:E57)-E38</f>
        <v>269521617937</v>
      </c>
      <c r="F31" s="35">
        <v>244452681109</v>
      </c>
    </row>
    <row r="32" spans="1:6" s="28" customFormat="1" ht="15.75">
      <c r="A32" s="24">
        <v>1</v>
      </c>
      <c r="B32" s="25" t="s">
        <v>44</v>
      </c>
      <c r="C32" s="26">
        <v>210</v>
      </c>
      <c r="D32" s="26"/>
      <c r="E32" s="27">
        <f>+'[1]CDKT'!$D$34</f>
        <v>407946899</v>
      </c>
      <c r="F32" s="27">
        <v>964102667</v>
      </c>
    </row>
    <row r="33" spans="1:6" s="28" customFormat="1" ht="15.75" hidden="1">
      <c r="A33" s="24"/>
      <c r="B33" s="25" t="s">
        <v>45</v>
      </c>
      <c r="C33" s="26">
        <v>211</v>
      </c>
      <c r="D33" s="26"/>
      <c r="E33" s="27"/>
      <c r="F33" s="27">
        <v>0</v>
      </c>
    </row>
    <row r="34" spans="1:6" s="28" customFormat="1" ht="15.75" hidden="1">
      <c r="A34" s="24"/>
      <c r="B34" s="25" t="s">
        <v>46</v>
      </c>
      <c r="C34" s="26">
        <v>212</v>
      </c>
      <c r="D34" s="26"/>
      <c r="E34" s="27"/>
      <c r="F34" s="27">
        <v>0</v>
      </c>
    </row>
    <row r="35" spans="1:6" s="28" customFormat="1" ht="15.75" hidden="1">
      <c r="A35" s="24"/>
      <c r="B35" s="25" t="s">
        <v>47</v>
      </c>
      <c r="C35" s="26">
        <v>213</v>
      </c>
      <c r="D35" s="26" t="s">
        <v>48</v>
      </c>
      <c r="E35" s="27"/>
      <c r="F35" s="27">
        <v>0</v>
      </c>
    </row>
    <row r="36" spans="1:6" s="28" customFormat="1" ht="15.75" hidden="1">
      <c r="A36" s="24"/>
      <c r="B36" s="25" t="s">
        <v>49</v>
      </c>
      <c r="C36" s="26">
        <v>218</v>
      </c>
      <c r="D36" s="26" t="s">
        <v>50</v>
      </c>
      <c r="E36" s="27"/>
      <c r="F36" s="27"/>
    </row>
    <row r="37" spans="1:6" s="28" customFormat="1" ht="15.75" hidden="1">
      <c r="A37" s="24"/>
      <c r="B37" s="25" t="s">
        <v>51</v>
      </c>
      <c r="C37" s="26">
        <v>219</v>
      </c>
      <c r="D37" s="26"/>
      <c r="E37" s="27"/>
      <c r="F37" s="27">
        <v>0</v>
      </c>
    </row>
    <row r="38" spans="1:7" s="28" customFormat="1" ht="15.75">
      <c r="A38" s="24">
        <v>2</v>
      </c>
      <c r="B38" s="25" t="s">
        <v>52</v>
      </c>
      <c r="C38" s="26">
        <v>220</v>
      </c>
      <c r="D38" s="26"/>
      <c r="E38" s="27">
        <f>+E39+E45+E48</f>
        <v>263222047704</v>
      </c>
      <c r="F38" s="27">
        <v>228157171494</v>
      </c>
      <c r="G38" s="36"/>
    </row>
    <row r="39" spans="1:7" ht="15.75">
      <c r="A39" s="37" t="s">
        <v>53</v>
      </c>
      <c r="B39" s="38" t="s">
        <v>54</v>
      </c>
      <c r="C39" s="26">
        <v>221</v>
      </c>
      <c r="D39" s="26" t="s">
        <v>55</v>
      </c>
      <c r="E39" s="27">
        <f>+'[1]CDKT'!$D$41</f>
        <v>130468499085</v>
      </c>
      <c r="F39" s="27">
        <v>121101864911</v>
      </c>
      <c r="G39" s="39"/>
    </row>
    <row r="40" spans="1:7" ht="15.75" hidden="1">
      <c r="A40" s="37"/>
      <c r="B40" s="38" t="s">
        <v>56</v>
      </c>
      <c r="C40" s="26">
        <v>222</v>
      </c>
      <c r="D40" s="26"/>
      <c r="E40" s="27"/>
      <c r="F40" s="27">
        <v>180619946565</v>
      </c>
      <c r="G40" s="39"/>
    </row>
    <row r="41" spans="1:7" ht="15.75" hidden="1">
      <c r="A41" s="37"/>
      <c r="B41" s="38" t="s">
        <v>57</v>
      </c>
      <c r="C41" s="26">
        <v>223</v>
      </c>
      <c r="D41" s="26"/>
      <c r="E41" s="27"/>
      <c r="F41" s="27">
        <v>-65533674077</v>
      </c>
      <c r="G41" s="39"/>
    </row>
    <row r="42" spans="1:7" ht="15.75">
      <c r="A42" s="37" t="s">
        <v>53</v>
      </c>
      <c r="B42" s="38" t="s">
        <v>58</v>
      </c>
      <c r="C42" s="26">
        <v>224</v>
      </c>
      <c r="D42" s="26" t="s">
        <v>59</v>
      </c>
      <c r="E42" s="27"/>
      <c r="F42" s="27">
        <v>0</v>
      </c>
      <c r="G42" s="39"/>
    </row>
    <row r="43" spans="1:6" ht="15.75" hidden="1">
      <c r="A43" s="37"/>
      <c r="B43" s="38" t="s">
        <v>56</v>
      </c>
      <c r="C43" s="26">
        <v>225</v>
      </c>
      <c r="D43" s="26"/>
      <c r="E43" s="27"/>
      <c r="F43" s="27">
        <v>0</v>
      </c>
    </row>
    <row r="44" spans="1:6" ht="15.75" hidden="1">
      <c r="A44" s="37"/>
      <c r="B44" s="38" t="s">
        <v>57</v>
      </c>
      <c r="C44" s="26">
        <v>226</v>
      </c>
      <c r="D44" s="26"/>
      <c r="E44" s="27"/>
      <c r="F44" s="27">
        <v>0</v>
      </c>
    </row>
    <row r="45" spans="1:6" ht="15.75">
      <c r="A45" s="37" t="s">
        <v>53</v>
      </c>
      <c r="B45" s="38" t="s">
        <v>60</v>
      </c>
      <c r="C45" s="26">
        <v>227</v>
      </c>
      <c r="D45" s="26" t="s">
        <v>61</v>
      </c>
      <c r="E45" s="27">
        <f>+'[1]CDKT'!$D$47</f>
        <v>102607178451</v>
      </c>
      <c r="F45" s="27">
        <v>102274795272</v>
      </c>
    </row>
    <row r="46" spans="1:7" ht="15.75" hidden="1">
      <c r="A46" s="37"/>
      <c r="B46" s="38" t="s">
        <v>56</v>
      </c>
      <c r="C46" s="26">
        <v>228</v>
      </c>
      <c r="D46" s="26"/>
      <c r="E46" s="27"/>
      <c r="F46" s="27">
        <v>102778948269</v>
      </c>
      <c r="G46" s="39"/>
    </row>
    <row r="47" spans="1:7" ht="15.75" hidden="1">
      <c r="A47" s="37"/>
      <c r="B47" s="38" t="s">
        <v>57</v>
      </c>
      <c r="C47" s="26">
        <v>229</v>
      </c>
      <c r="D47" s="26"/>
      <c r="E47" s="27"/>
      <c r="F47" s="27">
        <v>-504152997</v>
      </c>
      <c r="G47" s="39"/>
    </row>
    <row r="48" spans="1:6" ht="15.75">
      <c r="A48" s="37" t="s">
        <v>53</v>
      </c>
      <c r="B48" s="38" t="s">
        <v>62</v>
      </c>
      <c r="C48" s="26">
        <v>230</v>
      </c>
      <c r="D48" s="26" t="s">
        <v>63</v>
      </c>
      <c r="E48" s="27">
        <f>+'[1]CDKT'!$D$50</f>
        <v>30146370168</v>
      </c>
      <c r="F48" s="27">
        <v>4780511311</v>
      </c>
    </row>
    <row r="49" spans="1:6" s="28" customFormat="1" ht="15.75">
      <c r="A49" s="24">
        <v>3</v>
      </c>
      <c r="B49" s="25" t="s">
        <v>64</v>
      </c>
      <c r="C49" s="26">
        <v>240</v>
      </c>
      <c r="D49" s="26" t="s">
        <v>65</v>
      </c>
      <c r="E49" s="27"/>
      <c r="F49" s="27">
        <v>0</v>
      </c>
    </row>
    <row r="50" spans="1:6" s="28" customFormat="1" ht="15.75" hidden="1">
      <c r="A50" s="24"/>
      <c r="B50" s="38" t="s">
        <v>56</v>
      </c>
      <c r="C50" s="26">
        <v>241</v>
      </c>
      <c r="D50" s="26"/>
      <c r="E50" s="27"/>
      <c r="F50" s="27">
        <v>0</v>
      </c>
    </row>
    <row r="51" spans="1:6" s="28" customFormat="1" ht="15.75" hidden="1">
      <c r="A51" s="24"/>
      <c r="B51" s="38" t="s">
        <v>57</v>
      </c>
      <c r="C51" s="26">
        <v>242</v>
      </c>
      <c r="D51" s="26"/>
      <c r="E51" s="27"/>
      <c r="F51" s="27">
        <v>0</v>
      </c>
    </row>
    <row r="52" spans="1:6" s="28" customFormat="1" ht="15.75">
      <c r="A52" s="24">
        <v>4</v>
      </c>
      <c r="B52" s="25" t="s">
        <v>66</v>
      </c>
      <c r="C52" s="26">
        <v>250</v>
      </c>
      <c r="D52" s="26"/>
      <c r="E52" s="27"/>
      <c r="F52" s="27">
        <v>13713389497</v>
      </c>
    </row>
    <row r="53" spans="1:6" s="28" customFormat="1" ht="15.75" hidden="1">
      <c r="A53" s="24"/>
      <c r="B53" s="25" t="s">
        <v>67</v>
      </c>
      <c r="C53" s="26">
        <v>251</v>
      </c>
      <c r="D53" s="26"/>
      <c r="E53" s="27"/>
      <c r="F53" s="27">
        <v>0</v>
      </c>
    </row>
    <row r="54" spans="1:6" s="28" customFormat="1" ht="15.75" hidden="1">
      <c r="A54" s="24"/>
      <c r="B54" s="25" t="s">
        <v>68</v>
      </c>
      <c r="C54" s="26">
        <v>252</v>
      </c>
      <c r="D54" s="26"/>
      <c r="E54" s="27"/>
      <c r="F54" s="27">
        <v>13713389497</v>
      </c>
    </row>
    <row r="55" spans="1:6" s="28" customFormat="1" ht="15.75" hidden="1">
      <c r="A55" s="24"/>
      <c r="B55" s="25" t="s">
        <v>69</v>
      </c>
      <c r="C55" s="26">
        <v>258</v>
      </c>
      <c r="D55" s="26" t="s">
        <v>70</v>
      </c>
      <c r="E55" s="27"/>
      <c r="F55" s="27">
        <v>0</v>
      </c>
    </row>
    <row r="56" spans="1:6" s="28" customFormat="1" ht="31.5" hidden="1">
      <c r="A56" s="24"/>
      <c r="B56" s="25" t="s">
        <v>71</v>
      </c>
      <c r="C56" s="26">
        <v>259</v>
      </c>
      <c r="D56" s="26"/>
      <c r="E56" s="27"/>
      <c r="F56" s="27">
        <v>0</v>
      </c>
    </row>
    <row r="57" spans="1:6" s="28" customFormat="1" ht="15.75">
      <c r="A57" s="24">
        <v>5</v>
      </c>
      <c r="B57" s="25" t="s">
        <v>72</v>
      </c>
      <c r="C57" s="26">
        <v>260</v>
      </c>
      <c r="D57" s="26"/>
      <c r="E57" s="27">
        <f>+'[1]CDKT'!$D$59</f>
        <v>5891623334</v>
      </c>
      <c r="F57" s="27">
        <v>1618017451</v>
      </c>
    </row>
    <row r="58" spans="1:6" ht="15.75" hidden="1">
      <c r="A58" s="29"/>
      <c r="B58" s="30" t="s">
        <v>73</v>
      </c>
      <c r="C58" s="26">
        <v>261</v>
      </c>
      <c r="D58" s="26" t="s">
        <v>74</v>
      </c>
      <c r="E58" s="27">
        <v>4582490887</v>
      </c>
      <c r="F58" s="27">
        <v>1618017451</v>
      </c>
    </row>
    <row r="59" spans="1:6" ht="15.75" hidden="1">
      <c r="A59" s="29"/>
      <c r="B59" s="40" t="s">
        <v>75</v>
      </c>
      <c r="C59" s="26">
        <v>262</v>
      </c>
      <c r="D59" s="26" t="s">
        <v>76</v>
      </c>
      <c r="E59" s="27">
        <v>0</v>
      </c>
      <c r="F59" s="27">
        <v>0</v>
      </c>
    </row>
    <row r="60" spans="1:6" ht="15.75" hidden="1">
      <c r="A60" s="29"/>
      <c r="B60" s="40" t="s">
        <v>77</v>
      </c>
      <c r="C60" s="26">
        <v>268</v>
      </c>
      <c r="D60" s="26"/>
      <c r="E60" s="27">
        <v>934030889</v>
      </c>
      <c r="F60" s="27">
        <v>964102667</v>
      </c>
    </row>
    <row r="61" spans="1:6" s="9" customFormat="1" ht="15" customHeight="1">
      <c r="A61" s="41" t="s">
        <v>78</v>
      </c>
      <c r="B61" s="33" t="s">
        <v>79</v>
      </c>
      <c r="C61" s="34">
        <v>270</v>
      </c>
      <c r="D61" s="34"/>
      <c r="E61" s="35">
        <f>+E9+E31</f>
        <v>1216655618017</v>
      </c>
      <c r="F61" s="35">
        <v>563551903754</v>
      </c>
    </row>
    <row r="62" spans="1:6" ht="15.75" hidden="1">
      <c r="A62" s="29"/>
      <c r="B62" s="34"/>
      <c r="C62" s="34"/>
      <c r="D62" s="34"/>
      <c r="E62" s="35"/>
      <c r="F62" s="35"/>
    </row>
    <row r="63" spans="1:6" ht="15.75" hidden="1">
      <c r="A63" s="29"/>
      <c r="B63" s="42"/>
      <c r="C63" s="29"/>
      <c r="D63" s="29"/>
      <c r="E63" s="43"/>
      <c r="F63" s="43"/>
    </row>
    <row r="64" spans="1:6" ht="15.75" hidden="1">
      <c r="A64" s="29"/>
      <c r="B64" s="34">
        <v>1</v>
      </c>
      <c r="C64" s="34">
        <v>3</v>
      </c>
      <c r="D64" s="34"/>
      <c r="E64" s="35">
        <v>4</v>
      </c>
      <c r="F64" s="35"/>
    </row>
    <row r="65" spans="1:6" ht="15.75" hidden="1">
      <c r="A65" s="29"/>
      <c r="B65" s="34" t="s">
        <v>80</v>
      </c>
      <c r="C65" s="26"/>
      <c r="D65" s="26"/>
      <c r="E65" s="35"/>
      <c r="F65" s="35"/>
    </row>
    <row r="66" spans="1:6" ht="15.75">
      <c r="A66" s="32" t="s">
        <v>81</v>
      </c>
      <c r="B66" s="33" t="s">
        <v>82</v>
      </c>
      <c r="C66" s="34">
        <v>300</v>
      </c>
      <c r="D66" s="34"/>
      <c r="E66" s="35">
        <f>+E67+E78</f>
        <v>674424475304</v>
      </c>
      <c r="F66" s="35">
        <v>301323294704</v>
      </c>
    </row>
    <row r="67" spans="1:6" s="28" customFormat="1" ht="15.75">
      <c r="A67" s="24">
        <v>1</v>
      </c>
      <c r="B67" s="25" t="s">
        <v>83</v>
      </c>
      <c r="C67" s="26">
        <v>310</v>
      </c>
      <c r="D67" s="26"/>
      <c r="E67" s="27">
        <f>+'[1]CDKT'!$D$69</f>
        <v>673143369355</v>
      </c>
      <c r="F67" s="27">
        <v>299951105440</v>
      </c>
    </row>
    <row r="68" spans="1:6" s="28" customFormat="1" ht="15.75" hidden="1">
      <c r="A68" s="44"/>
      <c r="B68" s="25" t="s">
        <v>84</v>
      </c>
      <c r="C68" s="26">
        <v>311</v>
      </c>
      <c r="D68" s="26" t="s">
        <v>85</v>
      </c>
      <c r="E68" s="27">
        <v>310713811250</v>
      </c>
      <c r="F68" s="27">
        <v>1000000000</v>
      </c>
    </row>
    <row r="69" spans="1:6" s="28" customFormat="1" ht="15.75" hidden="1">
      <c r="A69" s="44"/>
      <c r="B69" s="25" t="s">
        <v>86</v>
      </c>
      <c r="C69" s="26">
        <v>312</v>
      </c>
      <c r="D69" s="26"/>
      <c r="E69" s="27">
        <v>22504283328</v>
      </c>
      <c r="F69" s="27">
        <v>15409808644</v>
      </c>
    </row>
    <row r="70" spans="1:6" s="28" customFormat="1" ht="15.75" hidden="1">
      <c r="A70" s="44"/>
      <c r="B70" s="25" t="s">
        <v>87</v>
      </c>
      <c r="C70" s="26">
        <v>313</v>
      </c>
      <c r="D70" s="26"/>
      <c r="E70" s="27">
        <v>43215526864</v>
      </c>
      <c r="F70" s="27">
        <v>3029494015</v>
      </c>
    </row>
    <row r="71" spans="1:6" s="28" customFormat="1" ht="15.75" hidden="1">
      <c r="A71" s="44"/>
      <c r="B71" s="25" t="s">
        <v>88</v>
      </c>
      <c r="C71" s="26">
        <v>314</v>
      </c>
      <c r="D71" s="26" t="s">
        <v>89</v>
      </c>
      <c r="E71" s="27">
        <v>32568883702</v>
      </c>
      <c r="F71" s="27">
        <v>4488069792</v>
      </c>
    </row>
    <row r="72" spans="1:6" s="28" customFormat="1" ht="15.75" hidden="1">
      <c r="A72" s="44"/>
      <c r="B72" s="25" t="s">
        <v>90</v>
      </c>
      <c r="C72" s="26">
        <v>315</v>
      </c>
      <c r="D72" s="26"/>
      <c r="E72" s="27">
        <v>9246865649</v>
      </c>
      <c r="F72" s="27">
        <v>6850794591</v>
      </c>
    </row>
    <row r="73" spans="1:6" s="28" customFormat="1" ht="15.75" hidden="1">
      <c r="A73" s="44"/>
      <c r="B73" s="25" t="s">
        <v>91</v>
      </c>
      <c r="C73" s="26">
        <v>316</v>
      </c>
      <c r="D73" s="26" t="s">
        <v>92</v>
      </c>
      <c r="E73" s="27">
        <v>1367848520</v>
      </c>
      <c r="F73" s="27">
        <v>2468995692</v>
      </c>
    </row>
    <row r="74" spans="1:6" s="28" customFormat="1" ht="15.75" hidden="1">
      <c r="A74" s="44"/>
      <c r="B74" s="25" t="s">
        <v>93</v>
      </c>
      <c r="C74" s="26">
        <v>317</v>
      </c>
      <c r="D74" s="26"/>
      <c r="E74" s="27">
        <v>64610417524</v>
      </c>
      <c r="F74" s="27">
        <v>48747756527</v>
      </c>
    </row>
    <row r="75" spans="1:6" s="28" customFormat="1" ht="31.5" hidden="1">
      <c r="A75" s="44"/>
      <c r="B75" s="25" t="s">
        <v>94</v>
      </c>
      <c r="C75" s="26">
        <v>318</v>
      </c>
      <c r="D75" s="26"/>
      <c r="E75" s="27">
        <v>0</v>
      </c>
      <c r="F75" s="27">
        <v>0</v>
      </c>
    </row>
    <row r="76" spans="1:6" s="28" customFormat="1" ht="15.75" hidden="1">
      <c r="A76" s="44"/>
      <c r="B76" s="25" t="s">
        <v>95</v>
      </c>
      <c r="C76" s="26">
        <v>319</v>
      </c>
      <c r="D76" s="26" t="s">
        <v>96</v>
      </c>
      <c r="E76" s="27">
        <v>46885678020</v>
      </c>
      <c r="F76" s="27">
        <v>218198263636</v>
      </c>
    </row>
    <row r="77" spans="1:6" s="28" customFormat="1" ht="15.75" hidden="1">
      <c r="A77" s="44"/>
      <c r="B77" s="25" t="s">
        <v>97</v>
      </c>
      <c r="C77" s="26">
        <v>320</v>
      </c>
      <c r="D77" s="26"/>
      <c r="E77" s="27">
        <v>0</v>
      </c>
      <c r="F77" s="27">
        <v>0</v>
      </c>
    </row>
    <row r="78" spans="1:6" s="28" customFormat="1" ht="15.75">
      <c r="A78" s="24">
        <v>2</v>
      </c>
      <c r="B78" s="25" t="s">
        <v>98</v>
      </c>
      <c r="C78" s="26">
        <v>330</v>
      </c>
      <c r="D78" s="26"/>
      <c r="E78" s="27">
        <f>+'[1]CDKT'!$D$80</f>
        <v>1281105949</v>
      </c>
      <c r="F78" s="27">
        <v>1372189264</v>
      </c>
    </row>
    <row r="79" spans="1:6" ht="15.75" hidden="1">
      <c r="A79" s="29"/>
      <c r="B79" s="30" t="s">
        <v>99</v>
      </c>
      <c r="C79" s="26">
        <v>331</v>
      </c>
      <c r="D79" s="26"/>
      <c r="E79" s="27">
        <v>313292698</v>
      </c>
      <c r="F79" s="27">
        <v>3520596</v>
      </c>
    </row>
    <row r="80" spans="1:6" ht="15.75" hidden="1">
      <c r="A80" s="29"/>
      <c r="B80" s="30" t="s">
        <v>100</v>
      </c>
      <c r="C80" s="26">
        <v>332</v>
      </c>
      <c r="D80" s="26" t="s">
        <v>101</v>
      </c>
      <c r="E80" s="27">
        <v>0</v>
      </c>
      <c r="F80" s="27">
        <v>0</v>
      </c>
    </row>
    <row r="81" spans="1:6" ht="15.75" hidden="1">
      <c r="A81" s="29"/>
      <c r="B81" s="30" t="s">
        <v>102</v>
      </c>
      <c r="C81" s="26">
        <v>333</v>
      </c>
      <c r="D81" s="26"/>
      <c r="E81" s="27">
        <v>1023495038</v>
      </c>
      <c r="F81" s="27">
        <v>1151714241</v>
      </c>
    </row>
    <row r="82" spans="1:6" ht="15.75" hidden="1">
      <c r="A82" s="29"/>
      <c r="B82" s="30" t="s">
        <v>103</v>
      </c>
      <c r="C82" s="26">
        <v>334</v>
      </c>
      <c r="D82" s="26" t="s">
        <v>104</v>
      </c>
      <c r="E82" s="27">
        <v>0</v>
      </c>
      <c r="F82" s="27">
        <v>0</v>
      </c>
    </row>
    <row r="83" spans="1:6" ht="15.75" hidden="1">
      <c r="A83" s="29"/>
      <c r="B83" s="30" t="s">
        <v>105</v>
      </c>
      <c r="C83" s="26">
        <v>335</v>
      </c>
      <c r="D83" s="26" t="s">
        <v>76</v>
      </c>
      <c r="E83" s="27">
        <v>0</v>
      </c>
      <c r="F83" s="27">
        <v>0</v>
      </c>
    </row>
    <row r="84" spans="1:6" ht="15.75" hidden="1">
      <c r="A84" s="29"/>
      <c r="B84" s="30" t="s">
        <v>106</v>
      </c>
      <c r="C84" s="26">
        <v>336</v>
      </c>
      <c r="D84" s="26"/>
      <c r="E84" s="27">
        <v>37002327</v>
      </c>
      <c r="F84" s="27">
        <v>216954427</v>
      </c>
    </row>
    <row r="85" spans="1:6" ht="15.75" hidden="1">
      <c r="A85" s="29"/>
      <c r="B85" s="30" t="s">
        <v>107</v>
      </c>
      <c r="C85" s="26">
        <v>337</v>
      </c>
      <c r="D85" s="26"/>
      <c r="E85" s="27">
        <v>0</v>
      </c>
      <c r="F85" s="27">
        <v>0</v>
      </c>
    </row>
    <row r="86" spans="1:6" ht="15.75">
      <c r="A86" s="32" t="s">
        <v>108</v>
      </c>
      <c r="B86" s="33" t="s">
        <v>109</v>
      </c>
      <c r="C86" s="34">
        <v>400</v>
      </c>
      <c r="D86" s="34"/>
      <c r="E86" s="35">
        <f>E87+E99</f>
        <v>542231142713</v>
      </c>
      <c r="F86" s="35">
        <v>262228609050</v>
      </c>
    </row>
    <row r="87" spans="1:6" s="28" customFormat="1" ht="15.75">
      <c r="A87" s="24">
        <v>1</v>
      </c>
      <c r="B87" s="25" t="s">
        <v>109</v>
      </c>
      <c r="C87" s="26">
        <v>410</v>
      </c>
      <c r="D87" s="26" t="s">
        <v>110</v>
      </c>
      <c r="E87" s="27">
        <f>+E88+E90+E97</f>
        <v>535799608249</v>
      </c>
      <c r="F87" s="27">
        <v>256276040020</v>
      </c>
    </row>
    <row r="88" spans="1:7" ht="15.75">
      <c r="A88" s="37" t="s">
        <v>53</v>
      </c>
      <c r="B88" s="38" t="s">
        <v>111</v>
      </c>
      <c r="C88" s="26">
        <v>411</v>
      </c>
      <c r="D88" s="26"/>
      <c r="E88" s="27">
        <f>+'[1]CDKT'!$D$90</f>
        <v>482535000000</v>
      </c>
      <c r="F88" s="27">
        <v>255300000000</v>
      </c>
      <c r="G88" s="39"/>
    </row>
    <row r="89" spans="1:6" ht="15.75">
      <c r="A89" s="37" t="s">
        <v>53</v>
      </c>
      <c r="B89" s="38" t="s">
        <v>112</v>
      </c>
      <c r="C89" s="26">
        <v>412</v>
      </c>
      <c r="D89" s="26"/>
      <c r="E89" s="27">
        <v>0</v>
      </c>
      <c r="F89" s="27">
        <v>0</v>
      </c>
    </row>
    <row r="90" spans="1:6" ht="15.75">
      <c r="A90" s="37" t="s">
        <v>53</v>
      </c>
      <c r="B90" s="38" t="s">
        <v>113</v>
      </c>
      <c r="C90" s="26">
        <v>413</v>
      </c>
      <c r="D90" s="26"/>
      <c r="E90" s="27">
        <f>+'[1]CDKT'!$D$92</f>
        <v>55103696</v>
      </c>
      <c r="F90" s="27"/>
    </row>
    <row r="91" spans="1:6" ht="15.75">
      <c r="A91" s="37" t="s">
        <v>53</v>
      </c>
      <c r="B91" s="38" t="s">
        <v>114</v>
      </c>
      <c r="C91" s="26">
        <v>414</v>
      </c>
      <c r="D91" s="26"/>
      <c r="E91" s="27"/>
      <c r="F91" s="27">
        <v>0</v>
      </c>
    </row>
    <row r="92" spans="1:6" ht="15.75">
      <c r="A92" s="37" t="s">
        <v>53</v>
      </c>
      <c r="B92" s="38" t="s">
        <v>115</v>
      </c>
      <c r="C92" s="26">
        <v>415</v>
      </c>
      <c r="D92" s="26"/>
      <c r="E92" s="27">
        <v>0</v>
      </c>
      <c r="F92" s="27">
        <v>0</v>
      </c>
    </row>
    <row r="93" spans="1:6" ht="15.75">
      <c r="A93" s="37" t="s">
        <v>53</v>
      </c>
      <c r="B93" s="38" t="s">
        <v>116</v>
      </c>
      <c r="C93" s="26">
        <v>416</v>
      </c>
      <c r="D93" s="45"/>
      <c r="E93" s="27">
        <v>0</v>
      </c>
      <c r="F93" s="27">
        <v>0</v>
      </c>
    </row>
    <row r="94" spans="1:6" ht="15.75">
      <c r="A94" s="37" t="s">
        <v>53</v>
      </c>
      <c r="B94" s="38" t="s">
        <v>117</v>
      </c>
      <c r="C94" s="26">
        <v>417</v>
      </c>
      <c r="D94" s="45"/>
      <c r="E94" s="27">
        <v>0</v>
      </c>
      <c r="F94" s="27">
        <v>0</v>
      </c>
    </row>
    <row r="95" spans="1:6" ht="15.75">
      <c r="A95" s="37" t="s">
        <v>53</v>
      </c>
      <c r="B95" s="38" t="s">
        <v>118</v>
      </c>
      <c r="C95" s="26">
        <v>418</v>
      </c>
      <c r="D95" s="45"/>
      <c r="E95" s="27">
        <v>0</v>
      </c>
      <c r="F95" s="27">
        <v>0</v>
      </c>
    </row>
    <row r="96" spans="1:6" ht="15.75">
      <c r="A96" s="37" t="s">
        <v>53</v>
      </c>
      <c r="B96" s="38" t="s">
        <v>119</v>
      </c>
      <c r="C96" s="26">
        <v>419</v>
      </c>
      <c r="D96" s="45"/>
      <c r="E96" s="27">
        <v>0</v>
      </c>
      <c r="F96" s="27">
        <v>0</v>
      </c>
    </row>
    <row r="97" spans="1:6" ht="15.75">
      <c r="A97" s="37" t="s">
        <v>53</v>
      </c>
      <c r="B97" s="38" t="s">
        <v>120</v>
      </c>
      <c r="C97" s="26">
        <v>420</v>
      </c>
      <c r="D97" s="45"/>
      <c r="E97" s="27">
        <f>+'[1]CDKT'!$D$99</f>
        <v>53209504553</v>
      </c>
      <c r="F97" s="27">
        <v>976040020</v>
      </c>
    </row>
    <row r="98" spans="1:6" ht="15.75">
      <c r="A98" s="37" t="s">
        <v>53</v>
      </c>
      <c r="B98" s="38" t="s">
        <v>121</v>
      </c>
      <c r="C98" s="26">
        <v>421</v>
      </c>
      <c r="D98" s="45"/>
      <c r="E98" s="27">
        <v>0</v>
      </c>
      <c r="F98" s="27">
        <v>0</v>
      </c>
    </row>
    <row r="99" spans="1:6" s="28" customFormat="1" ht="15.75">
      <c r="A99" s="24">
        <v>2</v>
      </c>
      <c r="B99" s="25" t="s">
        <v>122</v>
      </c>
      <c r="C99" s="26">
        <v>430</v>
      </c>
      <c r="D99" s="26"/>
      <c r="E99" s="27">
        <f>+E100</f>
        <v>6431534464</v>
      </c>
      <c r="F99" s="27">
        <v>5952569030</v>
      </c>
    </row>
    <row r="100" spans="1:6" ht="15.75">
      <c r="A100" s="37" t="s">
        <v>53</v>
      </c>
      <c r="B100" s="38" t="s">
        <v>123</v>
      </c>
      <c r="C100" s="26">
        <v>431</v>
      </c>
      <c r="D100" s="26"/>
      <c r="E100" s="27">
        <f>+'[1]CDKT'!$D$102</f>
        <v>6431534464</v>
      </c>
      <c r="F100" s="27">
        <v>5952569030</v>
      </c>
    </row>
    <row r="101" spans="1:6" ht="15.75">
      <c r="A101" s="37" t="s">
        <v>53</v>
      </c>
      <c r="B101" s="38" t="s">
        <v>124</v>
      </c>
      <c r="C101" s="26">
        <v>432</v>
      </c>
      <c r="D101" s="26" t="s">
        <v>125</v>
      </c>
      <c r="E101" s="27">
        <v>0</v>
      </c>
      <c r="F101" s="27">
        <v>0</v>
      </c>
    </row>
    <row r="102" spans="1:6" ht="15.75">
      <c r="A102" s="37" t="s">
        <v>53</v>
      </c>
      <c r="B102" s="38" t="s">
        <v>126</v>
      </c>
      <c r="C102" s="26">
        <v>433</v>
      </c>
      <c r="D102" s="26"/>
      <c r="E102" s="27">
        <v>0</v>
      </c>
      <c r="F102" s="27">
        <v>0</v>
      </c>
    </row>
    <row r="103" spans="1:6" s="9" customFormat="1" ht="15.75">
      <c r="A103" s="46" t="s">
        <v>127</v>
      </c>
      <c r="B103" s="47" t="s">
        <v>128</v>
      </c>
      <c r="C103" s="48">
        <v>440</v>
      </c>
      <c r="D103" s="48"/>
      <c r="E103" s="49">
        <f>+E66+E87+E99</f>
        <v>1216655618017</v>
      </c>
      <c r="F103" s="49">
        <v>563551903754</v>
      </c>
    </row>
    <row r="104" spans="2:6" ht="15.75">
      <c r="B104" s="50"/>
      <c r="C104" s="50"/>
      <c r="D104" s="50"/>
      <c r="E104" s="51">
        <f>+E103-E61</f>
        <v>0</v>
      </c>
      <c r="F104" s="51">
        <f>+F103-F61</f>
        <v>0</v>
      </c>
    </row>
    <row r="105" ht="14.25" hidden="1"/>
    <row r="106" spans="2:6" ht="26.25" hidden="1">
      <c r="B106" s="52" t="s">
        <v>129</v>
      </c>
      <c r="C106" s="52"/>
      <c r="D106" s="52"/>
      <c r="E106" s="52"/>
      <c r="F106" s="52"/>
    </row>
    <row r="107" spans="2:6" ht="26.25" hidden="1">
      <c r="B107" s="53"/>
      <c r="C107" s="53"/>
      <c r="D107" s="53"/>
      <c r="E107" s="53"/>
      <c r="F107" s="54"/>
    </row>
    <row r="108" spans="2:6" ht="12.75" hidden="1">
      <c r="B108" s="55" t="s">
        <v>130</v>
      </c>
      <c r="C108" s="56" t="s">
        <v>9</v>
      </c>
      <c r="D108" s="56" t="s">
        <v>10</v>
      </c>
      <c r="E108" s="56" t="s">
        <v>11</v>
      </c>
      <c r="F108" s="56" t="s">
        <v>12</v>
      </c>
    </row>
    <row r="109" spans="2:6" ht="12.75" hidden="1">
      <c r="B109" s="57"/>
      <c r="C109" s="56"/>
      <c r="D109" s="56"/>
      <c r="E109" s="56"/>
      <c r="F109" s="56"/>
    </row>
    <row r="110" spans="2:6" ht="15.75" hidden="1">
      <c r="B110" s="58" t="s">
        <v>131</v>
      </c>
      <c r="C110" s="58"/>
      <c r="D110" s="58"/>
      <c r="E110" s="59"/>
      <c r="F110" s="60">
        <v>0</v>
      </c>
    </row>
    <row r="111" spans="2:6" ht="15.75" hidden="1">
      <c r="B111" s="61" t="s">
        <v>132</v>
      </c>
      <c r="C111" s="61"/>
      <c r="D111" s="61"/>
      <c r="E111" s="62"/>
      <c r="F111" s="60">
        <v>0</v>
      </c>
    </row>
    <row r="112" spans="2:6" ht="15.75" hidden="1">
      <c r="B112" s="61" t="s">
        <v>133</v>
      </c>
      <c r="C112" s="61"/>
      <c r="D112" s="61"/>
      <c r="E112" s="62"/>
      <c r="F112" s="60">
        <v>0</v>
      </c>
    </row>
    <row r="113" spans="2:6" ht="15.75" hidden="1">
      <c r="B113" s="61" t="s">
        <v>134</v>
      </c>
      <c r="C113" s="61"/>
      <c r="D113" s="61"/>
      <c r="E113" s="62"/>
      <c r="F113" s="60">
        <v>0</v>
      </c>
    </row>
    <row r="114" spans="2:6" ht="15.75" hidden="1">
      <c r="B114" s="61" t="s">
        <v>135</v>
      </c>
      <c r="C114" s="61"/>
      <c r="D114" s="61"/>
      <c r="E114" s="62"/>
      <c r="F114" s="60">
        <v>0</v>
      </c>
    </row>
    <row r="115" spans="2:6" ht="15.75" hidden="1">
      <c r="B115" s="61" t="s">
        <v>136</v>
      </c>
      <c r="C115" s="61"/>
      <c r="D115" s="61"/>
      <c r="E115" s="63">
        <v>36172.79</v>
      </c>
      <c r="F115" s="64">
        <v>45683</v>
      </c>
    </row>
    <row r="116" spans="2:6" ht="15.75" hidden="1">
      <c r="B116" s="61" t="s">
        <v>137</v>
      </c>
      <c r="C116" s="61"/>
      <c r="D116" s="61"/>
      <c r="E116" s="63">
        <v>6.57</v>
      </c>
      <c r="F116" s="64">
        <v>7</v>
      </c>
    </row>
    <row r="117" spans="2:6" ht="15.75" hidden="1">
      <c r="B117" s="61" t="s">
        <v>138</v>
      </c>
      <c r="C117" s="61"/>
      <c r="D117" s="61"/>
      <c r="E117" s="63">
        <v>0</v>
      </c>
      <c r="F117" s="64">
        <v>0</v>
      </c>
    </row>
    <row r="118" spans="2:6" ht="15.75" hidden="1">
      <c r="B118" s="61" t="s">
        <v>139</v>
      </c>
      <c r="C118" s="61"/>
      <c r="D118" s="61"/>
      <c r="E118" s="63">
        <v>161</v>
      </c>
      <c r="F118" s="64">
        <v>161</v>
      </c>
    </row>
    <row r="119" spans="2:6" ht="15.75" hidden="1">
      <c r="B119" s="65" t="s">
        <v>140</v>
      </c>
      <c r="C119" s="65"/>
      <c r="D119" s="65"/>
      <c r="E119" s="66"/>
      <c r="F119" s="67">
        <v>0</v>
      </c>
    </row>
    <row r="120" spans="2:6" ht="15.75" hidden="1">
      <c r="B120" s="68" t="s">
        <v>141</v>
      </c>
      <c r="C120" s="68"/>
      <c r="D120" s="68"/>
      <c r="E120" s="69"/>
      <c r="F120" s="69"/>
    </row>
    <row r="121" spans="5:6" ht="14.25" hidden="1">
      <c r="E121" s="70"/>
      <c r="F121" s="70"/>
    </row>
    <row r="122" spans="1:6" s="9" customFormat="1" ht="17.25">
      <c r="A122" s="71" t="s">
        <v>142</v>
      </c>
      <c r="B122" s="71" t="s">
        <v>143</v>
      </c>
      <c r="E122" s="72"/>
      <c r="F122" s="72"/>
    </row>
    <row r="123" spans="1:8" ht="15.75" customHeight="1">
      <c r="A123" s="73" t="s">
        <v>7</v>
      </c>
      <c r="B123" s="74" t="s">
        <v>144</v>
      </c>
      <c r="C123" s="75" t="s">
        <v>145</v>
      </c>
      <c r="D123" s="75" t="s">
        <v>146</v>
      </c>
      <c r="E123" s="74" t="s">
        <v>147</v>
      </c>
      <c r="F123" s="74" t="s">
        <v>148</v>
      </c>
      <c r="H123" s="2" t="s">
        <v>149</v>
      </c>
    </row>
    <row r="124" spans="1:8" ht="17.25">
      <c r="A124" s="76">
        <v>1</v>
      </c>
      <c r="B124" s="77" t="s">
        <v>150</v>
      </c>
      <c r="C124" s="78">
        <v>1</v>
      </c>
      <c r="D124" s="79" t="s">
        <v>151</v>
      </c>
      <c r="E124" s="80">
        <f>+'[2]KQKD_KN'!D5</f>
        <v>1033122023532</v>
      </c>
      <c r="F124" s="80">
        <f>+'[2]KQKD_LK'!$F$5</f>
        <v>2538164495593</v>
      </c>
      <c r="H124" s="81">
        <f>F124</f>
        <v>2538164495593</v>
      </c>
    </row>
    <row r="125" spans="1:8" ht="17.25">
      <c r="A125" s="82">
        <v>2</v>
      </c>
      <c r="B125" s="83" t="s">
        <v>152</v>
      </c>
      <c r="C125" s="84">
        <v>2</v>
      </c>
      <c r="D125" s="85"/>
      <c r="E125" s="86">
        <f>+'[2]KQKD_KN'!D6</f>
        <v>14918491366</v>
      </c>
      <c r="F125" s="86">
        <f>+'[2]KQKD_LK'!$F$6</f>
        <v>23378030375</v>
      </c>
      <c r="H125" s="81">
        <f aca="true" t="shared" si="0" ref="H125:H139">F125</f>
        <v>23378030375</v>
      </c>
    </row>
    <row r="126" spans="1:8" ht="17.25">
      <c r="A126" s="82">
        <f>A125+1</f>
        <v>3</v>
      </c>
      <c r="B126" s="83" t="s">
        <v>153</v>
      </c>
      <c r="C126" s="84">
        <v>10</v>
      </c>
      <c r="D126" s="85"/>
      <c r="E126" s="86">
        <f>+E124-E125</f>
        <v>1018203532166</v>
      </c>
      <c r="F126" s="86">
        <f>+F124-F125</f>
        <v>2514786465218</v>
      </c>
      <c r="H126" s="81">
        <f>H124-H125</f>
        <v>2514786465218</v>
      </c>
    </row>
    <row r="127" spans="1:8" ht="17.25">
      <c r="A127" s="82">
        <f aca="true" t="shared" si="1" ref="A127:A141">A126+1</f>
        <v>4</v>
      </c>
      <c r="B127" s="83" t="s">
        <v>154</v>
      </c>
      <c r="C127" s="84">
        <v>11</v>
      </c>
      <c r="D127" s="85" t="s">
        <v>155</v>
      </c>
      <c r="E127" s="86">
        <f>+'[2]KQKD_KN'!$D$12</f>
        <v>936810838767</v>
      </c>
      <c r="F127" s="86">
        <f>+'[2]KQKD_LK'!$F$12</f>
        <v>2293375155751</v>
      </c>
      <c r="H127" s="81">
        <f t="shared" si="0"/>
        <v>2293375155751</v>
      </c>
    </row>
    <row r="128" spans="1:8" ht="17.25">
      <c r="A128" s="82">
        <f t="shared" si="1"/>
        <v>5</v>
      </c>
      <c r="B128" s="83" t="s">
        <v>156</v>
      </c>
      <c r="C128" s="84">
        <v>20</v>
      </c>
      <c r="D128" s="85"/>
      <c r="E128" s="86">
        <f>+E126-E127</f>
        <v>81392693399</v>
      </c>
      <c r="F128" s="86">
        <f>+F126-F127</f>
        <v>221411309467</v>
      </c>
      <c r="H128" s="81">
        <f>H126-H127</f>
        <v>221411309467</v>
      </c>
    </row>
    <row r="129" spans="1:8" ht="17.25">
      <c r="A129" s="82">
        <f t="shared" si="1"/>
        <v>6</v>
      </c>
      <c r="B129" s="83" t="s">
        <v>157</v>
      </c>
      <c r="C129" s="84">
        <v>21</v>
      </c>
      <c r="D129" s="85" t="s">
        <v>158</v>
      </c>
      <c r="E129" s="86">
        <f>+'[2]KQKD_KN'!$D$14</f>
        <v>15273489454</v>
      </c>
      <c r="F129" s="86">
        <f>+'[2]KQKD_LK'!$F$14</f>
        <v>32434232279</v>
      </c>
      <c r="H129" s="81">
        <f t="shared" si="0"/>
        <v>32434232279</v>
      </c>
    </row>
    <row r="130" spans="1:8" ht="17.25">
      <c r="A130" s="82">
        <f t="shared" si="1"/>
        <v>7</v>
      </c>
      <c r="B130" s="83" t="s">
        <v>159</v>
      </c>
      <c r="C130" s="84">
        <v>22</v>
      </c>
      <c r="D130" s="85" t="s">
        <v>160</v>
      </c>
      <c r="E130" s="86">
        <f>+'[2]KQKD_KN'!$D$16</f>
        <v>20104786873</v>
      </c>
      <c r="F130" s="86">
        <f>+'[2]KQKD_LK'!$F$16</f>
        <v>42300190083</v>
      </c>
      <c r="H130" s="81">
        <f t="shared" si="0"/>
        <v>42300190083</v>
      </c>
    </row>
    <row r="131" spans="1:8" ht="17.25">
      <c r="A131" s="82">
        <f t="shared" si="1"/>
        <v>8</v>
      </c>
      <c r="B131" s="83" t="s">
        <v>161</v>
      </c>
      <c r="C131" s="84">
        <v>24</v>
      </c>
      <c r="D131" s="84"/>
      <c r="E131" s="86">
        <f>+'[2]KQKD_KN'!$D$18</f>
        <v>38639347254</v>
      </c>
      <c r="F131" s="86">
        <f>+'[2]KQKD_LK'!$F$18</f>
        <v>132553550671</v>
      </c>
      <c r="H131" s="81">
        <f t="shared" si="0"/>
        <v>132553550671</v>
      </c>
    </row>
    <row r="132" spans="1:8" ht="17.25">
      <c r="A132" s="82">
        <f t="shared" si="1"/>
        <v>9</v>
      </c>
      <c r="B132" s="83" t="s">
        <v>162</v>
      </c>
      <c r="C132" s="84">
        <v>25</v>
      </c>
      <c r="D132" s="84"/>
      <c r="E132" s="87">
        <f>+'[2]KQKD_KN'!$D$19</f>
        <v>24427692161</v>
      </c>
      <c r="F132" s="87">
        <f>+'[2]KQKD_LK'!$F$19</f>
        <v>32950992011</v>
      </c>
      <c r="H132" s="81">
        <f t="shared" si="0"/>
        <v>32950992011</v>
      </c>
    </row>
    <row r="133" spans="1:8" ht="17.25">
      <c r="A133" s="82">
        <f t="shared" si="1"/>
        <v>10</v>
      </c>
      <c r="B133" s="83" t="s">
        <v>163</v>
      </c>
      <c r="C133" s="84">
        <v>30</v>
      </c>
      <c r="D133" s="84"/>
      <c r="E133" s="86">
        <f>+E128+E129-E130-E131-E132</f>
        <v>13494356565</v>
      </c>
      <c r="F133" s="86">
        <f>+F128+F129-F130-F131-F132</f>
        <v>46040808981</v>
      </c>
      <c r="H133" s="81">
        <f>H128+H129-H130-H131-H132</f>
        <v>46040808981</v>
      </c>
    </row>
    <row r="134" spans="1:8" ht="17.25">
      <c r="A134" s="82">
        <f t="shared" si="1"/>
        <v>11</v>
      </c>
      <c r="B134" s="88" t="s">
        <v>164</v>
      </c>
      <c r="C134" s="84">
        <v>31</v>
      </c>
      <c r="D134" s="84"/>
      <c r="E134" s="86">
        <f>+'[2]KQKD_KN'!$D$21</f>
        <v>3704770153</v>
      </c>
      <c r="F134" s="86">
        <f>+'[2]KQKD_LK'!$F$21</f>
        <v>7339075315</v>
      </c>
      <c r="H134" s="81">
        <f t="shared" si="0"/>
        <v>7339075315</v>
      </c>
    </row>
    <row r="135" spans="1:8" ht="17.25">
      <c r="A135" s="82">
        <f t="shared" si="1"/>
        <v>12</v>
      </c>
      <c r="B135" s="88" t="s">
        <v>165</v>
      </c>
      <c r="C135" s="84">
        <v>32</v>
      </c>
      <c r="D135" s="84"/>
      <c r="E135" s="86">
        <f>+'[2]KQKD_KN'!$D$22</f>
        <v>877222210</v>
      </c>
      <c r="F135" s="86">
        <f>+'[2]KQKD_LK'!$F$22</f>
        <v>988278171</v>
      </c>
      <c r="H135" s="81">
        <f t="shared" si="0"/>
        <v>988278171</v>
      </c>
    </row>
    <row r="136" spans="1:8" ht="17.25">
      <c r="A136" s="82">
        <f t="shared" si="1"/>
        <v>13</v>
      </c>
      <c r="B136" s="83" t="s">
        <v>166</v>
      </c>
      <c r="C136" s="84">
        <v>40</v>
      </c>
      <c r="D136" s="84"/>
      <c r="E136" s="86">
        <f>+E134-E135</f>
        <v>2827547943</v>
      </c>
      <c r="F136" s="86">
        <f>+F134-F135</f>
        <v>6350797144</v>
      </c>
      <c r="H136" s="81">
        <f>H134-H135</f>
        <v>6350797144</v>
      </c>
    </row>
    <row r="137" spans="1:8" ht="17.25">
      <c r="A137" s="82">
        <f t="shared" si="1"/>
        <v>14</v>
      </c>
      <c r="B137" s="83" t="s">
        <v>167</v>
      </c>
      <c r="C137" s="84">
        <v>50</v>
      </c>
      <c r="D137" s="84"/>
      <c r="E137" s="86">
        <f>+E136+E133</f>
        <v>16321904508</v>
      </c>
      <c r="F137" s="86">
        <f>+F136+F133</f>
        <v>52391606125</v>
      </c>
      <c r="H137" s="81">
        <f>H133+H136</f>
        <v>52391606125</v>
      </c>
    </row>
    <row r="138" spans="1:8" ht="17.25">
      <c r="A138" s="82">
        <f t="shared" si="1"/>
        <v>15</v>
      </c>
      <c r="B138" s="83" t="s">
        <v>168</v>
      </c>
      <c r="C138" s="84">
        <v>51</v>
      </c>
      <c r="D138" s="85" t="s">
        <v>169</v>
      </c>
      <c r="E138" s="86"/>
      <c r="F138" s="86"/>
      <c r="H138" s="81">
        <f t="shared" si="0"/>
        <v>0</v>
      </c>
    </row>
    <row r="139" spans="1:8" ht="17.25">
      <c r="A139" s="82">
        <f t="shared" si="1"/>
        <v>16</v>
      </c>
      <c r="B139" s="83" t="s">
        <v>170</v>
      </c>
      <c r="C139" s="84">
        <v>52</v>
      </c>
      <c r="D139" s="85" t="s">
        <v>171</v>
      </c>
      <c r="E139" s="86"/>
      <c r="F139" s="86"/>
      <c r="H139" s="81">
        <f t="shared" si="0"/>
        <v>0</v>
      </c>
    </row>
    <row r="140" spans="1:8" ht="17.25">
      <c r="A140" s="82">
        <f t="shared" si="1"/>
        <v>17</v>
      </c>
      <c r="B140" s="83" t="s">
        <v>172</v>
      </c>
      <c r="C140" s="84">
        <v>60</v>
      </c>
      <c r="D140" s="84"/>
      <c r="E140" s="86">
        <f>+E137</f>
        <v>16321904508</v>
      </c>
      <c r="F140" s="86">
        <f>+F137</f>
        <v>52391606125</v>
      </c>
      <c r="H140" s="81">
        <f>H137-H138-H139</f>
        <v>52391606125</v>
      </c>
    </row>
    <row r="141" spans="1:6" ht="17.25">
      <c r="A141" s="89">
        <f t="shared" si="1"/>
        <v>18</v>
      </c>
      <c r="B141" s="90" t="s">
        <v>173</v>
      </c>
      <c r="C141" s="91"/>
      <c r="D141" s="91"/>
      <c r="E141" s="92">
        <f>+E140/E88*10000</f>
        <v>338.25327713015633</v>
      </c>
      <c r="F141" s="92">
        <f>+F140/E88*10000</f>
        <v>1085.7576367517383</v>
      </c>
    </row>
    <row r="142" spans="1:7" ht="17.25">
      <c r="A142" s="93"/>
      <c r="B142" s="93"/>
      <c r="C142" s="93"/>
      <c r="D142" s="93"/>
      <c r="E142" s="93"/>
      <c r="F142" s="93"/>
      <c r="G142" s="94"/>
    </row>
    <row r="143" spans="1:7" ht="18">
      <c r="A143" s="93" t="s">
        <v>174</v>
      </c>
      <c r="B143" s="95" t="s">
        <v>175</v>
      </c>
      <c r="C143" s="93"/>
      <c r="D143" s="93"/>
      <c r="E143" s="93"/>
      <c r="F143" s="93"/>
      <c r="G143" s="94"/>
    </row>
    <row r="144" spans="1:7" ht="17.25">
      <c r="A144" s="93"/>
      <c r="B144" s="93"/>
      <c r="C144" s="93"/>
      <c r="D144" s="93"/>
      <c r="E144" s="93"/>
      <c r="F144" s="93"/>
      <c r="G144" s="94"/>
    </row>
    <row r="145" spans="1:7" ht="17.25">
      <c r="A145" s="93"/>
      <c r="B145" s="93"/>
      <c r="C145" s="93"/>
      <c r="D145" s="93"/>
      <c r="E145" s="96" t="s">
        <v>176</v>
      </c>
      <c r="F145" s="93"/>
      <c r="G145" s="94"/>
    </row>
    <row r="146" spans="1:7" ht="17.25">
      <c r="A146" s="93"/>
      <c r="B146" s="93"/>
      <c r="C146" s="93"/>
      <c r="D146" s="93"/>
      <c r="E146" s="97" t="s">
        <v>177</v>
      </c>
      <c r="F146" s="93"/>
      <c r="G146" s="94"/>
    </row>
    <row r="147" spans="1:7" ht="17.25">
      <c r="A147" s="93"/>
      <c r="B147" s="93"/>
      <c r="C147" s="93"/>
      <c r="D147" s="93"/>
      <c r="E147" s="93"/>
      <c r="F147" s="93"/>
      <c r="G147" s="94"/>
    </row>
    <row r="148" spans="1:7" ht="17.25">
      <c r="A148" s="93"/>
      <c r="B148" s="93"/>
      <c r="C148" s="93"/>
      <c r="D148" s="93"/>
      <c r="E148" s="93"/>
      <c r="F148" s="93"/>
      <c r="G148" s="94"/>
    </row>
    <row r="149" spans="1:7" ht="17.25">
      <c r="A149" s="93"/>
      <c r="B149" s="93"/>
      <c r="C149" s="93"/>
      <c r="D149" s="93"/>
      <c r="E149" s="93"/>
      <c r="F149" s="93"/>
      <c r="G149" s="94"/>
    </row>
    <row r="150" spans="1:7" ht="17.25">
      <c r="A150" s="93"/>
      <c r="B150" s="93"/>
      <c r="C150" s="93"/>
      <c r="D150" s="93"/>
      <c r="E150" s="93"/>
      <c r="F150" s="93"/>
      <c r="G150" s="94"/>
    </row>
    <row r="151" spans="1:7" ht="17.25">
      <c r="A151" s="93"/>
      <c r="B151" s="93"/>
      <c r="C151" s="93"/>
      <c r="D151" s="93"/>
      <c r="E151" s="93"/>
      <c r="F151" s="93"/>
      <c r="G151" s="94"/>
    </row>
    <row r="152" spans="1:7" ht="17.25">
      <c r="A152" s="93"/>
      <c r="B152" s="93"/>
      <c r="C152" s="93"/>
      <c r="D152" s="93"/>
      <c r="E152" s="93"/>
      <c r="F152" s="93"/>
      <c r="G152" s="94"/>
    </row>
  </sheetData>
  <mergeCells count="15">
    <mergeCell ref="B106:F106"/>
    <mergeCell ref="B108:B109"/>
    <mergeCell ref="C108:C109"/>
    <mergeCell ref="D108:D109"/>
    <mergeCell ref="E108:E109"/>
    <mergeCell ref="F108:F109"/>
    <mergeCell ref="E2:F2"/>
    <mergeCell ref="B3:F3"/>
    <mergeCell ref="B4:F4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Ny</dc:creator>
  <cp:keywords/>
  <dc:description/>
  <cp:lastModifiedBy>Yen Ny</cp:lastModifiedBy>
  <dcterms:created xsi:type="dcterms:W3CDTF">2008-01-30T04:16:34Z</dcterms:created>
  <dcterms:modified xsi:type="dcterms:W3CDTF">2008-01-30T04:17:33Z</dcterms:modified>
  <cp:category/>
  <cp:version/>
  <cp:contentType/>
  <cp:contentStatus/>
</cp:coreProperties>
</file>